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anastasiacondron/Downloads/"/>
    </mc:Choice>
  </mc:AlternateContent>
  <xr:revisionPtr revIDLastSave="0" documentId="8_{146D9966-A50A-7F43-9B68-1CA6F650F52F}" xr6:coauthVersionLast="47" xr6:coauthVersionMax="47" xr10:uidLastSave="{00000000-0000-0000-0000-000000000000}"/>
  <bookViews>
    <workbookView xWindow="4200" yWindow="14940" windowWidth="51200" windowHeight="25680" xr2:uid="{00000000-000D-0000-FFFF-FFFF00000000}"/>
  </bookViews>
  <sheets>
    <sheet name="ValuationModel" sheetId="1" r:id="rId1"/>
  </sheets>
  <definedNames>
    <definedName name="_xlnm._FilterDatabase" localSheetId="0" hidden="1">ValuationModel!$A$1:$A$3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C20" i="1" l="1"/>
  <c r="E20" i="1" s="1"/>
  <c r="C21" i="1" l="1"/>
  <c r="E21" i="1" s="1"/>
  <c r="C22" i="1"/>
  <c r="B24" i="1" l="1"/>
  <c r="B25" i="1" s="1"/>
  <c r="E22" i="1"/>
  <c r="B27" i="1" l="1"/>
  <c r="B28" i="1" s="1"/>
  <c r="B29" i="1" s="1"/>
  <c r="E5" i="1" s="1"/>
</calcChain>
</file>

<file path=xl/sharedStrings.xml><?xml version="1.0" encoding="utf-8"?>
<sst xmlns="http://schemas.openxmlformats.org/spreadsheetml/2006/main" count="24" uniqueCount="24">
  <si>
    <t>Simple 3-Year Valuation Model</t>
  </si>
  <si>
    <t>INPUT ASSUMPTIONS</t>
  </si>
  <si>
    <t>VALUATION SUMMARY</t>
  </si>
  <si>
    <t>Annualized net revenue (R0)</t>
  </si>
  <si>
    <t>Estimated Equity Value</t>
  </si>
  <si>
    <t>Year 1 revenue growth</t>
  </si>
  <si>
    <t>Year 2 revenue growth</t>
  </si>
  <si>
    <t>Year 3 revenue growth</t>
  </si>
  <si>
    <t>Margin on revenue</t>
  </si>
  <si>
    <t>Cash on hand</t>
  </si>
  <si>
    <t>JV factor (1.0 = neutral)</t>
  </si>
  <si>
    <t>Discount rate</t>
  </si>
  <si>
    <t>Exit multiple on Year 3 FCF</t>
  </si>
  <si>
    <t>CALCULATIONS</t>
  </si>
  <si>
    <t>Year</t>
  </si>
  <si>
    <t>Revenue</t>
  </si>
  <si>
    <t>FCF (Revenue * Margin)</t>
  </si>
  <si>
    <t>Discount factor</t>
  </si>
  <si>
    <t>PV of FCF</t>
  </si>
  <si>
    <t>Terminal value at end of Year 3</t>
  </si>
  <si>
    <t>PV of terminal value</t>
  </si>
  <si>
    <t>Enterprise value (core business)</t>
  </si>
  <si>
    <t>Enterprise value adjusted for JV factor</t>
  </si>
  <si>
    <t>Equity value (EV adj + cash)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</si>
</sst>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workbookViewId="0">
      <selection activeCell="Y4" sqref="Y4"/>
    </sheetView>
  </sheetViews>
  <sheetFormatPr baseColWidth="10" defaultColWidth="8.83203125" defaultRowHeight="15" x14ac:dyDescent="0.2"/>
  <cols>
    <col min="1" max="1" width="47.83203125" customWidth="1"/>
    <col min="2" max="2" width="24.6640625" customWidth="1"/>
    <col min="3" max="3" width="31.33203125" customWidth="1"/>
    <col min="4" max="4" width="35.1640625" customWidth="1"/>
    <col min="5" max="5" width="22.83203125" customWidth="1"/>
  </cols>
  <sheetData>
    <row r="1" spans="1:6" ht="24" x14ac:dyDescent="0.3">
      <c r="A1" s="1" t="s">
        <v>0</v>
      </c>
      <c r="B1" s="2"/>
      <c r="C1" s="2"/>
      <c r="D1" s="2"/>
      <c r="E1" s="2"/>
      <c r="F1" s="2"/>
    </row>
    <row r="2" spans="1:6" ht="24" x14ac:dyDescent="0.3">
      <c r="A2" s="2"/>
      <c r="B2" s="2"/>
      <c r="C2" s="2"/>
      <c r="D2" s="2"/>
      <c r="E2" s="2"/>
      <c r="F2" s="2"/>
    </row>
    <row r="3" spans="1:6" ht="24" x14ac:dyDescent="0.3">
      <c r="A3" s="3" t="s">
        <v>1</v>
      </c>
      <c r="B3" s="2"/>
      <c r="C3" s="2"/>
      <c r="D3" s="3" t="s">
        <v>2</v>
      </c>
      <c r="E3" s="2"/>
      <c r="F3" s="2"/>
    </row>
    <row r="4" spans="1:6" ht="24" x14ac:dyDescent="0.3">
      <c r="A4" s="2"/>
      <c r="B4" s="2"/>
      <c r="C4" s="2"/>
      <c r="D4" s="2"/>
      <c r="E4" s="2"/>
      <c r="F4" s="2"/>
    </row>
    <row r="5" spans="1:6" ht="24" x14ac:dyDescent="0.3">
      <c r="A5" s="2" t="s">
        <v>3</v>
      </c>
      <c r="B5" s="4">
        <v>350000</v>
      </c>
      <c r="C5" s="4"/>
      <c r="D5" s="7" t="s">
        <v>4</v>
      </c>
      <c r="E5" s="7">
        <f>B29</f>
        <v>10315736.607142854</v>
      </c>
      <c r="F5" s="2"/>
    </row>
    <row r="6" spans="1:6" ht="24" x14ac:dyDescent="0.3">
      <c r="A6" s="2" t="s">
        <v>5</v>
      </c>
      <c r="B6" s="4">
        <v>0.3</v>
      </c>
      <c r="C6" s="4"/>
      <c r="D6" s="4"/>
      <c r="E6" s="4"/>
      <c r="F6" s="2"/>
    </row>
    <row r="7" spans="1:6" ht="24" x14ac:dyDescent="0.3">
      <c r="A7" s="2" t="s">
        <v>6</v>
      </c>
      <c r="B7" s="4">
        <v>0.4</v>
      </c>
      <c r="C7" s="4"/>
      <c r="D7" s="4"/>
      <c r="E7" s="4"/>
      <c r="F7" s="2"/>
    </row>
    <row r="8" spans="1:6" ht="24" x14ac:dyDescent="0.3">
      <c r="A8" s="2" t="s">
        <v>7</v>
      </c>
      <c r="B8" s="4">
        <v>0.55000000000000004</v>
      </c>
      <c r="C8" s="4"/>
      <c r="D8" s="4"/>
      <c r="E8" s="4"/>
      <c r="F8" s="2"/>
    </row>
    <row r="9" spans="1:6" ht="24" x14ac:dyDescent="0.3">
      <c r="A9" s="2" t="s">
        <v>8</v>
      </c>
      <c r="B9" s="4">
        <v>0.7</v>
      </c>
      <c r="C9" s="4"/>
      <c r="D9" s="4"/>
      <c r="E9" s="4"/>
      <c r="F9" s="2"/>
    </row>
    <row r="10" spans="1:6" ht="24" x14ac:dyDescent="0.3">
      <c r="A10" s="2" t="s">
        <v>9</v>
      </c>
      <c r="B10" s="4">
        <v>1150000</v>
      </c>
      <c r="C10" s="4"/>
      <c r="D10" s="4"/>
      <c r="E10" s="4"/>
      <c r="F10" s="2"/>
    </row>
    <row r="11" spans="1:6" ht="24" x14ac:dyDescent="0.3">
      <c r="A11" s="2" t="s">
        <v>10</v>
      </c>
      <c r="B11" s="4">
        <v>1</v>
      </c>
      <c r="C11" s="4"/>
      <c r="D11" s="4"/>
      <c r="E11" s="4"/>
      <c r="F11" s="2"/>
    </row>
    <row r="12" spans="1:6" ht="24" x14ac:dyDescent="0.3">
      <c r="A12" s="2" t="s">
        <v>11</v>
      </c>
      <c r="B12" s="4">
        <v>0.12</v>
      </c>
      <c r="C12" s="4"/>
      <c r="D12" s="4"/>
      <c r="E12" s="4"/>
      <c r="F12" s="2"/>
    </row>
    <row r="13" spans="1:6" ht="24" x14ac:dyDescent="0.3">
      <c r="A13" s="2" t="s">
        <v>12</v>
      </c>
      <c r="B13" s="4">
        <v>5</v>
      </c>
      <c r="C13" s="4"/>
      <c r="D13" s="4"/>
      <c r="E13" s="4"/>
      <c r="F13" s="2"/>
    </row>
    <row r="14" spans="1:6" ht="24" x14ac:dyDescent="0.3">
      <c r="A14" s="2"/>
      <c r="B14" s="4"/>
      <c r="C14" s="4"/>
      <c r="D14" s="4"/>
      <c r="E14" s="4"/>
      <c r="F14" s="2"/>
    </row>
    <row r="15" spans="1:6" ht="24" x14ac:dyDescent="0.3">
      <c r="A15" s="2"/>
      <c r="B15" s="4"/>
      <c r="C15" s="4"/>
      <c r="D15" s="4"/>
      <c r="E15" s="4"/>
      <c r="F15" s="2"/>
    </row>
    <row r="16" spans="1:6" ht="24" x14ac:dyDescent="0.3">
      <c r="A16" s="2" t="s">
        <v>13</v>
      </c>
      <c r="B16" s="4"/>
      <c r="C16" s="4"/>
      <c r="D16" s="4"/>
      <c r="E16" s="4"/>
      <c r="F16" s="2"/>
    </row>
    <row r="17" spans="1:6" ht="24" x14ac:dyDescent="0.3">
      <c r="A17" s="2"/>
      <c r="B17" s="4"/>
      <c r="C17" s="4"/>
      <c r="D17" s="4"/>
      <c r="E17" s="4"/>
      <c r="F17" s="2"/>
    </row>
    <row r="18" spans="1:6" ht="24" x14ac:dyDescent="0.3">
      <c r="A18" s="2" t="s">
        <v>14</v>
      </c>
      <c r="B18" s="4" t="s">
        <v>15</v>
      </c>
      <c r="C18" s="4" t="s">
        <v>16</v>
      </c>
      <c r="D18" s="4" t="s">
        <v>17</v>
      </c>
      <c r="E18" s="4" t="s">
        <v>18</v>
      </c>
      <c r="F18" s="2"/>
    </row>
    <row r="19" spans="1:6" ht="24" x14ac:dyDescent="0.3">
      <c r="A19" s="2">
        <v>0</v>
      </c>
      <c r="B19" s="4">
        <v>500000</v>
      </c>
      <c r="C19" s="4"/>
      <c r="D19" s="4"/>
      <c r="E19" s="4"/>
      <c r="F19" s="2"/>
    </row>
    <row r="20" spans="1:6" ht="24" x14ac:dyDescent="0.3">
      <c r="A20" s="2">
        <v>1</v>
      </c>
      <c r="B20" s="4">
        <v>1250000</v>
      </c>
      <c r="C20" s="4">
        <f>B20*$B$9</f>
        <v>875000</v>
      </c>
      <c r="D20" s="4">
        <f>1/(1+$B$12)^1</f>
        <v>0.89285714285714279</v>
      </c>
      <c r="E20" s="4">
        <f>C20*D20</f>
        <v>781250</v>
      </c>
      <c r="F20" s="2"/>
    </row>
    <row r="21" spans="1:6" ht="24" x14ac:dyDescent="0.3">
      <c r="A21" s="2">
        <v>2</v>
      </c>
      <c r="B21" s="4">
        <v>1900000</v>
      </c>
      <c r="C21" s="4">
        <f>B21*$B$9</f>
        <v>1330000</v>
      </c>
      <c r="D21" s="4">
        <f>1/(1+$B$12)^2</f>
        <v>0.79719387755102034</v>
      </c>
      <c r="E21" s="4">
        <f>C21*D21</f>
        <v>1060267.857142857</v>
      </c>
      <c r="F21" s="2"/>
    </row>
    <row r="22" spans="1:6" ht="24" x14ac:dyDescent="0.3">
      <c r="A22" s="2">
        <v>3</v>
      </c>
      <c r="B22" s="4">
        <v>2450000</v>
      </c>
      <c r="C22" s="4">
        <f>B22*$B$9</f>
        <v>1715000</v>
      </c>
      <c r="D22" s="4">
        <f>1/(1+$B$12)^3</f>
        <v>0.71178024781341087</v>
      </c>
      <c r="E22" s="4">
        <f>C22*D22</f>
        <v>1220703.1249999995</v>
      </c>
      <c r="F22" s="2"/>
    </row>
    <row r="23" spans="1:6" ht="24" x14ac:dyDescent="0.3">
      <c r="A23" s="2"/>
      <c r="B23" s="4"/>
      <c r="C23" s="4"/>
      <c r="D23" s="4"/>
      <c r="E23" s="4"/>
      <c r="F23" s="2"/>
    </row>
    <row r="24" spans="1:6" ht="24" x14ac:dyDescent="0.3">
      <c r="A24" s="2" t="s">
        <v>19</v>
      </c>
      <c r="B24" s="4">
        <f>C22*$B$13</f>
        <v>8575000</v>
      </c>
      <c r="C24" s="4"/>
      <c r="D24" s="4"/>
      <c r="E24" s="4"/>
      <c r="F24" s="2"/>
    </row>
    <row r="25" spans="1:6" ht="24" x14ac:dyDescent="0.3">
      <c r="A25" s="2" t="s">
        <v>20</v>
      </c>
      <c r="B25" s="4">
        <f>B24/(1+$B$12)^3</f>
        <v>6103515.6249999981</v>
      </c>
      <c r="C25" s="4"/>
      <c r="D25" s="4"/>
      <c r="E25" s="4"/>
      <c r="F25" s="2"/>
    </row>
    <row r="26" spans="1:6" ht="24" x14ac:dyDescent="0.3">
      <c r="A26" s="2"/>
      <c r="B26" s="4"/>
      <c r="C26" s="4"/>
      <c r="D26" s="4"/>
      <c r="E26" s="4"/>
      <c r="F26" s="2"/>
    </row>
    <row r="27" spans="1:6" ht="24" x14ac:dyDescent="0.3">
      <c r="A27" s="2" t="s">
        <v>21</v>
      </c>
      <c r="B27" s="4">
        <f>SUM(E20:E22)+B25</f>
        <v>9165736.6071428545</v>
      </c>
      <c r="C27" s="4"/>
      <c r="D27" s="4"/>
      <c r="E27" s="4"/>
      <c r="F27" s="2"/>
    </row>
    <row r="28" spans="1:6" ht="24" x14ac:dyDescent="0.3">
      <c r="A28" s="2" t="s">
        <v>22</v>
      </c>
      <c r="B28" s="4">
        <f>B27*$B$11</f>
        <v>9165736.6071428545</v>
      </c>
      <c r="C28" s="4"/>
      <c r="D28" s="4"/>
      <c r="E28" s="4"/>
      <c r="F28" s="2"/>
    </row>
    <row r="29" spans="1:6" ht="24" x14ac:dyDescent="0.3">
      <c r="A29" s="5" t="s">
        <v>23</v>
      </c>
      <c r="B29" s="6">
        <f>B28+$B$10</f>
        <v>10315736.607142854</v>
      </c>
      <c r="C29" s="4"/>
      <c r="D29" s="4"/>
      <c r="E29" s="4"/>
      <c r="F29" s="2"/>
    </row>
    <row r="30" spans="1:6" ht="24" x14ac:dyDescent="0.3">
      <c r="A30" s="2"/>
      <c r="B30" s="2"/>
      <c r="C30" s="2"/>
      <c r="D30" s="2"/>
      <c r="E30" s="2"/>
      <c r="F30" s="2"/>
    </row>
    <row r="31" spans="1:6" ht="24" x14ac:dyDescent="0.3">
      <c r="A31" s="2"/>
      <c r="B31" s="2"/>
      <c r="C31" s="2"/>
      <c r="D31" s="2"/>
      <c r="E31" s="2"/>
      <c r="F31" s="2"/>
    </row>
    <row r="32" spans="1:6" ht="24" x14ac:dyDescent="0.3">
      <c r="A32" s="2"/>
      <c r="B32" s="2"/>
      <c r="C32" s="2"/>
      <c r="D32" s="2"/>
      <c r="E32" s="2"/>
      <c r="F32" s="2"/>
    </row>
    <row r="33" spans="1:6" ht="24" x14ac:dyDescent="0.3">
      <c r="A33" s="2"/>
      <c r="B33" s="2"/>
      <c r="C33" s="2"/>
      <c r="D33" s="2"/>
      <c r="E33" s="2"/>
      <c r="F33" s="2"/>
    </row>
    <row r="34" spans="1:6" ht="24" x14ac:dyDescent="0.3">
      <c r="A34" s="2"/>
      <c r="B34" s="2"/>
      <c r="C34" s="2"/>
      <c r="D34" s="2"/>
      <c r="E34" s="2"/>
      <c r="F34" s="2"/>
    </row>
    <row r="35" spans="1:6" ht="24" x14ac:dyDescent="0.3">
      <c r="A35" s="2"/>
      <c r="B35" s="2"/>
      <c r="C35" s="2"/>
      <c r="D35" s="2"/>
      <c r="E35" s="2"/>
      <c r="F35" s="2"/>
    </row>
    <row r="36" spans="1:6" ht="24" x14ac:dyDescent="0.3">
      <c r="A36" s="2"/>
      <c r="B36" s="2"/>
      <c r="C36" s="2"/>
      <c r="D36" s="2"/>
      <c r="E36" s="2"/>
      <c r="F36" s="2"/>
    </row>
  </sheetData>
  <autoFilter ref="A1:A3" xr:uid="{00000000-0001-0000-0000-000000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ValuationModel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Ann Koenig</cp:lastModifiedBy>
  <dcterms:created xsi:type="dcterms:W3CDTF">2025-12-04T11:09:09Z</dcterms:created>
  <dcterms:modified xsi:type="dcterms:W3CDTF">2026-03-31T14:35:23Z</dcterms:modified>
</cp:coreProperties>
</file>